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defaultThemeVersion="124226"/>
  <mc:AlternateContent xmlns:mc="http://schemas.openxmlformats.org/markup-compatibility/2006">
    <mc:Choice Requires="x15">
      <x15ac:absPath xmlns:x15ac="http://schemas.microsoft.com/office/spreadsheetml/2010/11/ac" url="C:\Users\feltmate\Documents\Phillips 5ce Excel Templates &amp; Solutions Project Folder\Philips 5ce Excel\"/>
    </mc:Choice>
  </mc:AlternateContent>
  <bookViews>
    <workbookView xWindow="0" yWindow="0" windowWidth="28800" windowHeight="11610"/>
  </bookViews>
  <sheets>
    <sheet name="Given" sheetId="2" r:id="rId1"/>
    <sheet name="Required" sheetId="1" r:id="rId2"/>
  </sheets>
  <calcPr calcId="171027"/>
</workbook>
</file>

<file path=xl/calcChain.xml><?xml version="1.0" encoding="utf-8"?>
<calcChain xmlns="http://schemas.openxmlformats.org/spreadsheetml/2006/main">
  <c r="C42" i="1" l="1"/>
  <c r="C39" i="1"/>
  <c r="D30" i="1"/>
  <c r="C28" i="1"/>
  <c r="D28" i="1" s="1"/>
  <c r="C51" i="1" l="1"/>
  <c r="C48" i="1"/>
  <c r="C47" i="1"/>
  <c r="C46" i="1"/>
  <c r="C43" i="1"/>
  <c r="C41" i="1"/>
  <c r="C40" i="1"/>
  <c r="C19" i="1"/>
  <c r="C18" i="1"/>
  <c r="C17" i="1"/>
  <c r="C16" i="1"/>
  <c r="C13" i="1"/>
  <c r="C14" i="1" s="1"/>
  <c r="D14" i="1" s="1"/>
  <c r="C20" i="1" l="1"/>
  <c r="D20" i="1" s="1"/>
  <c r="C49" i="1"/>
  <c r="D49" i="1" s="1"/>
  <c r="C44" i="1"/>
  <c r="D44" i="1" s="1"/>
  <c r="C21" i="1" l="1"/>
  <c r="C29" i="1" s="1"/>
  <c r="D21" i="1"/>
  <c r="D29" i="1" l="1"/>
  <c r="C31" i="1"/>
  <c r="D31" i="1" s="1"/>
  <c r="C52" i="1" l="1"/>
  <c r="C53" i="1" s="1"/>
  <c r="D53" i="1" s="1"/>
  <c r="C54" i="1" l="1"/>
  <c r="D54" i="1" s="1"/>
</calcChain>
</file>

<file path=xl/sharedStrings.xml><?xml version="1.0" encoding="utf-8"?>
<sst xmlns="http://schemas.openxmlformats.org/spreadsheetml/2006/main" count="99" uniqueCount="54">
  <si>
    <t>Revenues</t>
  </si>
  <si>
    <t>Expenses</t>
  </si>
  <si>
    <t>Sales Revenues</t>
  </si>
  <si>
    <t>Total Revenues</t>
  </si>
  <si>
    <t>Operating Expenses</t>
  </si>
  <si>
    <t>General and Administrative Expenses</t>
  </si>
  <si>
    <t>Other Expenses</t>
  </si>
  <si>
    <t>Income Tax Expense</t>
  </si>
  <si>
    <t>Total Expenses</t>
  </si>
  <si>
    <t>Net Income</t>
  </si>
  <si>
    <t>OVER ARMOUR, INC.</t>
  </si>
  <si>
    <t>Income Statement</t>
  </si>
  <si>
    <t>(in thousands of dollars)</t>
  </si>
  <si>
    <t>Add: Net Income</t>
  </si>
  <si>
    <t>Subtract: Dividends</t>
  </si>
  <si>
    <t>Assets</t>
  </si>
  <si>
    <t>Liabilities</t>
  </si>
  <si>
    <t>Shareholders’ Equity</t>
  </si>
  <si>
    <t>Cash</t>
  </si>
  <si>
    <t>Inventories</t>
  </si>
  <si>
    <t>Accounts Receivable</t>
  </si>
  <si>
    <t>Property and Equipment</t>
  </si>
  <si>
    <t>Other Assets</t>
  </si>
  <si>
    <t>Total Assets</t>
  </si>
  <si>
    <t>Accounts Payable</t>
  </si>
  <si>
    <t>Notes Payable</t>
  </si>
  <si>
    <t>Other Liabilities</t>
  </si>
  <si>
    <t>Total Liabilities</t>
  </si>
  <si>
    <t>Contributed Capital</t>
  </si>
  <si>
    <t>Retained Earnings</t>
  </si>
  <si>
    <t>Total Shareholders’ Equity</t>
  </si>
  <si>
    <t>Total Liabilities and Shareholders’ Equity</t>
  </si>
  <si>
    <t>Balance Sheet</t>
  </si>
  <si>
    <t>2. Describe the content of these three statements.</t>
  </si>
  <si>
    <t>3. Name the other statement that Over Armour would include in its financial statements.</t>
  </si>
  <si>
    <t>4. Did financing for Over Armour’s assets come primarily from liabilities or from shareholders’ equity?</t>
  </si>
  <si>
    <t>5. Explain why Over Armour would subject its statements to an independent audit.</t>
  </si>
  <si>
    <t>Dividends</t>
  </si>
  <si>
    <t>Over Armour, Inc.</t>
  </si>
  <si>
    <t>Menu for Validated Cells:</t>
  </si>
  <si>
    <t>Statement of Retained Earnings</t>
  </si>
  <si>
    <t>Class:</t>
  </si>
  <si>
    <t>&lt;Type your name here&gt;</t>
  </si>
  <si>
    <t>&lt;Type your class here&gt;</t>
  </si>
  <si>
    <t>Excel Templates Chapter 1</t>
  </si>
  <si>
    <t>Demonstration Case</t>
  </si>
  <si>
    <t>Given Data</t>
  </si>
  <si>
    <t>Name:</t>
  </si>
  <si>
    <t>(in thousands of Canadian dollars)</t>
  </si>
  <si>
    <t>1. Prepare an income statement, statement of retained earnings, and a balance sheet for the quarter. (Complete the white cells below. Cells marked with an x will be marked with a checkmark when correct.)</t>
  </si>
  <si>
    <t>For the Quarter Ended September 30, 2017</t>
  </si>
  <si>
    <t>Retained Earnings, July 1, 2017</t>
  </si>
  <si>
    <t>Retained Earnings, September 30, 2017</t>
  </si>
  <si>
    <t>At September 30,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</si>
</sst>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quot;$&quot;* #,##0_);_(&quot;$&quot;* \(#,##0\);_(&quot;$&quot;* &quot;-&quot;_);_(@_)"/>
    <numFmt numFmtId="165" formatCode="_(&quot;$&quot;* #,##0.00_);_(&quot;$&quot;* \(#,##0.00\);_(&quot;$&quot;* &quot;-&quot;??_);_(@_)"/>
    <numFmt numFmtId="166" formatCode="_(* #,##0.00_);_(* \(#,##0.00\);_(* &quot;-&quot;??_);_(@_)"/>
    <numFmt numFmtId="167" formatCode="#,##0\ ;\(#,##0\);\-0\-"/>
    <numFmt numFmtId="168" formatCode="\ &quot;$&quot;* #,##0\ ;\ &quot;$&quot;* \(#,##0\);\ &quot;$&quot;* \-0\-\ "/>
    <numFmt numFmtId="169" formatCode="#,##0\ ;\(#,##0\);\-0\-\ "/>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name val="Calibri"/>
      <family val="2"/>
      <scheme val="minor"/>
    </font>
    <font>
      <sz val="11"/>
      <name val="Calibri"/>
      <family val="2"/>
      <scheme val="minor"/>
    </font>
    <font>
      <sz val="11"/>
      <color rgb="FFFF0000"/>
      <name val="Wingdings 2"/>
      <family val="1"/>
      <charset val="2"/>
    </font>
  </fonts>
  <fills count="3">
    <fill>
      <patternFill patternType="none"/>
    </fill>
    <fill>
      <patternFill patternType="gray125"/>
    </fill>
    <fill>
      <patternFill patternType="solid">
        <fgColor theme="8" tint="0.79998168889431442"/>
        <bgColor indexed="64"/>
      </patternFill>
    </fill>
  </fills>
  <borders count="4">
    <border>
      <left/>
      <right/>
      <top/>
      <bottom/>
      <diagonal/>
    </border>
    <border>
      <left/>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s>
  <cellStyleXfs count="3">
    <xf numFmtId="0" fontId="0" fillId="0" borderId="0"/>
    <xf numFmtId="166" fontId="1" fillId="0" borderId="0" applyFont="0" applyFill="0" applyBorder="0" applyAlignment="0" applyProtection="0"/>
    <xf numFmtId="165" fontId="1" fillId="0" borderId="0" applyFont="0" applyFill="0" applyBorder="0" applyAlignment="0" applyProtection="0"/>
  </cellStyleXfs>
  <cellXfs count="30">
    <xf numFmtId="0" fontId="0" fillId="0" borderId="0" xfId="0"/>
    <xf numFmtId="0" fontId="4" fillId="2" borderId="0" xfId="0" quotePrefix="1" applyFont="1" applyFill="1" applyBorder="1" applyAlignment="1">
      <alignment horizontal="left"/>
    </xf>
    <xf numFmtId="1" fontId="5" fillId="2" borderId="0" xfId="1" applyNumberFormat="1" applyFont="1" applyFill="1" applyBorder="1" applyAlignment="1"/>
    <xf numFmtId="1" fontId="5" fillId="2" borderId="0" xfId="1" quotePrefix="1" applyNumberFormat="1" applyFont="1" applyFill="1" applyBorder="1" applyAlignment="1">
      <alignment horizontal="left"/>
    </xf>
    <xf numFmtId="164" fontId="5" fillId="2" borderId="0" xfId="2" applyNumberFormat="1" applyFont="1" applyFill="1" applyBorder="1" applyAlignment="1">
      <alignment horizontal="left"/>
    </xf>
    <xf numFmtId="167" fontId="5" fillId="2" borderId="0" xfId="1" applyNumberFormat="1" applyFont="1" applyFill="1" applyBorder="1" applyAlignment="1"/>
    <xf numFmtId="1" fontId="5" fillId="2" borderId="0" xfId="1" applyNumberFormat="1" applyFont="1" applyFill="1" applyBorder="1" applyAlignment="1">
      <alignment horizontal="left"/>
    </xf>
    <xf numFmtId="0" fontId="0" fillId="2" borderId="0" xfId="0" applyFont="1" applyFill="1"/>
    <xf numFmtId="0" fontId="5" fillId="2" borderId="0" xfId="0" applyFont="1" applyFill="1" applyProtection="1">
      <protection locked="0"/>
    </xf>
    <xf numFmtId="0" fontId="4" fillId="2" borderId="0" xfId="0" applyFont="1" applyFill="1" applyProtection="1">
      <protection locked="0"/>
    </xf>
    <xf numFmtId="0" fontId="6" fillId="2" borderId="0" xfId="0" applyFont="1" applyFill="1" applyProtection="1">
      <protection hidden="1"/>
    </xf>
    <xf numFmtId="0" fontId="2" fillId="2" borderId="0" xfId="0" applyFont="1" applyFill="1" applyProtection="1">
      <protection locked="0"/>
    </xf>
    <xf numFmtId="0" fontId="0" fillId="2" borderId="0" xfId="0" applyFont="1" applyFill="1" applyProtection="1">
      <protection locked="0"/>
    </xf>
    <xf numFmtId="0" fontId="4" fillId="2" borderId="0" xfId="0" quotePrefix="1" applyFont="1" applyFill="1" applyBorder="1" applyAlignment="1" applyProtection="1">
      <alignment horizontal="left"/>
      <protection locked="0"/>
    </xf>
    <xf numFmtId="0" fontId="0" fillId="0" borderId="0" xfId="0" applyFont="1" applyFill="1" applyAlignment="1" applyProtection="1">
      <alignment horizontal="left" indent="1"/>
      <protection locked="0"/>
    </xf>
    <xf numFmtId="168" fontId="0" fillId="0" borderId="1" xfId="0" applyNumberFormat="1" applyFont="1" applyFill="1" applyBorder="1" applyAlignment="1" applyProtection="1">
      <protection locked="0"/>
    </xf>
    <xf numFmtId="0" fontId="0" fillId="2" borderId="0" xfId="0" applyFont="1" applyFill="1" applyAlignment="1" applyProtection="1">
      <alignment horizontal="left" indent="2"/>
      <protection locked="0"/>
    </xf>
    <xf numFmtId="169" fontId="0" fillId="0" borderId="1" xfId="0" applyNumberFormat="1" applyFont="1" applyFill="1" applyBorder="1" applyAlignment="1" applyProtection="1">
      <protection locked="0"/>
    </xf>
    <xf numFmtId="169" fontId="0" fillId="2" borderId="0" xfId="0" applyNumberFormat="1" applyFont="1" applyFill="1" applyAlignment="1" applyProtection="1">
      <protection locked="0"/>
    </xf>
    <xf numFmtId="169" fontId="0" fillId="0" borderId="0" xfId="0" applyNumberFormat="1" applyFont="1" applyFill="1" applyAlignment="1" applyProtection="1">
      <protection locked="0"/>
    </xf>
    <xf numFmtId="168" fontId="0" fillId="0" borderId="2" xfId="0" applyNumberFormat="1" applyFont="1" applyFill="1" applyBorder="1" applyAlignment="1" applyProtection="1">
      <protection locked="0"/>
    </xf>
    <xf numFmtId="168" fontId="0" fillId="0" borderId="0" xfId="0" applyNumberFormat="1" applyFont="1" applyFill="1" applyAlignment="1" applyProtection="1">
      <protection locked="0"/>
    </xf>
    <xf numFmtId="0" fontId="0" fillId="2" borderId="0" xfId="0" applyFont="1" applyFill="1" applyAlignment="1" applyProtection="1">
      <alignment horizontal="left" indent="1"/>
      <protection locked="0"/>
    </xf>
    <xf numFmtId="169" fontId="0" fillId="0" borderId="3" xfId="0" applyNumberFormat="1" applyFont="1" applyFill="1" applyBorder="1" applyAlignment="1" applyProtection="1">
      <protection locked="0"/>
    </xf>
    <xf numFmtId="0" fontId="3" fillId="2" borderId="0" xfId="0" applyFont="1" applyFill="1" applyProtection="1">
      <protection locked="0"/>
    </xf>
    <xf numFmtId="1" fontId="4" fillId="2" borderId="0" xfId="1" applyNumberFormat="1" applyFont="1" applyFill="1" applyBorder="1" applyAlignment="1">
      <alignment horizontal="center"/>
    </xf>
    <xf numFmtId="1" fontId="4" fillId="2" borderId="1" xfId="1" quotePrefix="1" applyNumberFormat="1" applyFont="1" applyFill="1" applyBorder="1" applyAlignment="1">
      <alignment horizontal="center" vertical="top"/>
    </xf>
    <xf numFmtId="0" fontId="0" fillId="2" borderId="0" xfId="0" applyFont="1" applyFill="1" applyAlignment="1" applyProtection="1">
      <alignment horizontal="left" vertical="top" wrapText="1"/>
      <protection locked="0"/>
    </xf>
    <xf numFmtId="0" fontId="2" fillId="2" borderId="0" xfId="0" applyFont="1" applyFill="1" applyAlignment="1" applyProtection="1">
      <alignment horizontal="center" vertical="top"/>
      <protection locked="0"/>
    </xf>
    <xf numFmtId="0" fontId="2" fillId="2" borderId="1" xfId="0" applyFont="1" applyFill="1" applyBorder="1" applyAlignment="1" applyProtection="1">
      <alignment horizontal="center" vertical="top"/>
      <protection locked="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171450</xdr:colOff>
      <xdr:row>57</xdr:row>
      <xdr:rowOff>76200</xdr:rowOff>
    </xdr:from>
    <xdr:to>
      <xdr:col>5</xdr:col>
      <xdr:colOff>554329</xdr:colOff>
      <xdr:row>63</xdr:row>
      <xdr:rowOff>95250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71450" y="11791950"/>
          <a:ext cx="5259679"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baseline="0">
              <a:solidFill>
                <a:schemeClr val="dk1"/>
              </a:solidFill>
              <a:latin typeface="+mn-lt"/>
              <a:ea typeface="+mn-ea"/>
              <a:cs typeface="+mn-cs"/>
            </a:rPr>
            <a:t>The income statement reports the most common measure of financial performance for a business:  net income (revenues minus expenses during the accounting period). The statement of retained earnings links the net income number from the income statement to the end-of-period retained earnings balance on the balance sheet. The balance sheet reports the amount of assets, liabilities, and shareholders’ equity of a business at a point in time.</a:t>
          </a:r>
          <a:endParaRPr lang="en-US" sz="1100"/>
        </a:p>
      </xdr:txBody>
    </xdr:sp>
    <xdr:clientData/>
  </xdr:twoCellAnchor>
  <xdr:twoCellAnchor>
    <xdr:from>
      <xdr:col>0</xdr:col>
      <xdr:colOff>172482</xdr:colOff>
      <xdr:row>66</xdr:row>
      <xdr:rowOff>104774</xdr:rowOff>
    </xdr:from>
    <xdr:to>
      <xdr:col>5</xdr:col>
      <xdr:colOff>535013</xdr:colOff>
      <xdr:row>68</xdr:row>
      <xdr:rowOff>190499</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72482" y="13535024"/>
          <a:ext cx="5239331" cy="466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chemeClr val="dk1"/>
              </a:solidFill>
              <a:effectLst/>
              <a:latin typeface="+mn-lt"/>
              <a:ea typeface="+mn-ea"/>
              <a:cs typeface="+mn-cs"/>
            </a:rPr>
            <a:t>Over Armour would also present a statement of cash flows.</a:t>
          </a:r>
          <a:endParaRPr lang="en-US">
            <a:effectLst/>
          </a:endParaRPr>
        </a:p>
      </xdr:txBody>
    </xdr:sp>
    <xdr:clientData/>
  </xdr:twoCellAnchor>
  <xdr:twoCellAnchor>
    <xdr:from>
      <xdr:col>0</xdr:col>
      <xdr:colOff>161924</xdr:colOff>
      <xdr:row>71</xdr:row>
      <xdr:rowOff>133350</xdr:rowOff>
    </xdr:from>
    <xdr:to>
      <xdr:col>5</xdr:col>
      <xdr:colOff>504825</xdr:colOff>
      <xdr:row>75</xdr:row>
      <xdr:rowOff>95250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161924" y="14744700"/>
          <a:ext cx="5219701"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baseline="0">
              <a:solidFill>
                <a:schemeClr val="dk1"/>
              </a:solidFill>
              <a:latin typeface="+mn-lt"/>
              <a:ea typeface="+mn-ea"/>
              <a:cs typeface="+mn-cs"/>
            </a:rPr>
            <a:t>The balance sheet indicates that financing for Over Armour’s assets is provided primarily from shareholders’ equity ($319,775,000) rather than liabilities ($155,111,000).</a:t>
          </a:r>
          <a:endParaRPr lang="en-US" sz="1100"/>
        </a:p>
      </xdr:txBody>
    </xdr:sp>
    <xdr:clientData/>
  </xdr:twoCellAnchor>
  <xdr:twoCellAnchor>
    <xdr:from>
      <xdr:col>0</xdr:col>
      <xdr:colOff>161924</xdr:colOff>
      <xdr:row>78</xdr:row>
      <xdr:rowOff>123825</xdr:rowOff>
    </xdr:from>
    <xdr:to>
      <xdr:col>5</xdr:col>
      <xdr:colOff>504825</xdr:colOff>
      <xdr:row>84</xdr:row>
      <xdr:rowOff>142875</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161924" y="16068675"/>
          <a:ext cx="5219701"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baseline="0">
              <a:solidFill>
                <a:schemeClr val="dk1"/>
              </a:solidFill>
              <a:latin typeface="+mn-lt"/>
              <a:ea typeface="+mn-ea"/>
              <a:cs typeface="+mn-cs"/>
            </a:rPr>
            <a:t>Like all public companies, Over Armour will subject its financial statements to an audit because the Canadian Securities Administrators require an independent audit. Also, an audit will give users greater confidence in the accuracy of financial statement information because the people who audit the statements are required to meet professional standards of ethics and competence.</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30"/>
  <sheetViews>
    <sheetView tabSelected="1" workbookViewId="0"/>
  </sheetViews>
  <sheetFormatPr defaultRowHeight="15" x14ac:dyDescent="0.25"/>
  <cols>
    <col min="1" max="1" width="37.7109375" style="7" bestFit="1" customWidth="1"/>
    <col min="2" max="2" width="11.28515625" style="7" bestFit="1" customWidth="1"/>
    <col min="3" max="16384" width="9.140625" style="7"/>
  </cols>
  <sheetData>
    <row r="1" spans="1:2" x14ac:dyDescent="0.25">
      <c r="A1" s="9" t="s">
        <v>44</v>
      </c>
    </row>
    <row r="2" spans="1:2" x14ac:dyDescent="0.25">
      <c r="A2" s="1" t="s">
        <v>45</v>
      </c>
    </row>
    <row r="3" spans="1:2" x14ac:dyDescent="0.25">
      <c r="A3" s="1"/>
    </row>
    <row r="4" spans="1:2" ht="18.75" customHeight="1" x14ac:dyDescent="0.25">
      <c r="A4" s="26" t="s">
        <v>46</v>
      </c>
      <c r="B4" s="26"/>
    </row>
    <row r="5" spans="1:2" ht="22.5" customHeight="1" x14ac:dyDescent="0.25">
      <c r="A5" s="25" t="s">
        <v>38</v>
      </c>
      <c r="B5" s="25"/>
    </row>
    <row r="6" spans="1:2" x14ac:dyDescent="0.25">
      <c r="A6" s="25" t="s">
        <v>48</v>
      </c>
      <c r="B6" s="25"/>
    </row>
    <row r="7" spans="1:2" ht="21" customHeight="1" x14ac:dyDescent="0.25">
      <c r="A7" s="3" t="s">
        <v>24</v>
      </c>
      <c r="B7" s="4">
        <v>129724</v>
      </c>
    </row>
    <row r="8" spans="1:2" x14ac:dyDescent="0.25">
      <c r="A8" s="2" t="s">
        <v>20</v>
      </c>
      <c r="B8" s="5">
        <v>151086</v>
      </c>
    </row>
    <row r="9" spans="1:2" x14ac:dyDescent="0.25">
      <c r="A9" s="2" t="s">
        <v>18</v>
      </c>
      <c r="B9" s="5">
        <v>40152</v>
      </c>
    </row>
    <row r="10" spans="1:2" x14ac:dyDescent="0.25">
      <c r="A10" s="3" t="s">
        <v>28</v>
      </c>
      <c r="B10" s="5">
        <v>176330</v>
      </c>
    </row>
    <row r="11" spans="1:2" x14ac:dyDescent="0.25">
      <c r="A11" s="6" t="s">
        <v>37</v>
      </c>
      <c r="B11" s="5">
        <v>0</v>
      </c>
    </row>
    <row r="12" spans="1:2" x14ac:dyDescent="0.25">
      <c r="A12" s="2" t="s">
        <v>5</v>
      </c>
      <c r="B12" s="5">
        <v>71788</v>
      </c>
    </row>
    <row r="13" spans="1:2" x14ac:dyDescent="0.25">
      <c r="A13" s="2" t="s">
        <v>7</v>
      </c>
      <c r="B13" s="5">
        <v>19080</v>
      </c>
    </row>
    <row r="14" spans="1:2" x14ac:dyDescent="0.25">
      <c r="A14" s="2" t="s">
        <v>19</v>
      </c>
      <c r="B14" s="5">
        <v>163612</v>
      </c>
    </row>
    <row r="15" spans="1:2" x14ac:dyDescent="0.25">
      <c r="A15" s="2" t="s">
        <v>9</v>
      </c>
      <c r="B15" s="5">
        <v>25663</v>
      </c>
    </row>
    <row r="16" spans="1:2" x14ac:dyDescent="0.25">
      <c r="A16" s="2" t="s">
        <v>25</v>
      </c>
      <c r="B16" s="5">
        <v>14962</v>
      </c>
    </row>
    <row r="17" spans="1:2" x14ac:dyDescent="0.25">
      <c r="A17" s="2" t="s">
        <v>4</v>
      </c>
      <c r="B17" s="5">
        <v>113679</v>
      </c>
    </row>
    <row r="18" spans="1:2" x14ac:dyDescent="0.25">
      <c r="A18" s="2" t="s">
        <v>22</v>
      </c>
      <c r="B18" s="5">
        <v>49391</v>
      </c>
    </row>
    <row r="19" spans="1:2" x14ac:dyDescent="0.25">
      <c r="A19" s="2" t="s">
        <v>6</v>
      </c>
      <c r="B19" s="5">
        <v>1736</v>
      </c>
    </row>
    <row r="20" spans="1:2" x14ac:dyDescent="0.25">
      <c r="A20" s="2" t="s">
        <v>26</v>
      </c>
      <c r="B20" s="5">
        <v>10425</v>
      </c>
    </row>
    <row r="21" spans="1:2" x14ac:dyDescent="0.25">
      <c r="A21" s="2" t="s">
        <v>21</v>
      </c>
      <c r="B21" s="5">
        <v>70645</v>
      </c>
    </row>
    <row r="22" spans="1:2" x14ac:dyDescent="0.25">
      <c r="A22" s="2" t="s">
        <v>52</v>
      </c>
      <c r="B22" s="5">
        <v>143445</v>
      </c>
    </row>
    <row r="23" spans="1:2" x14ac:dyDescent="0.25">
      <c r="A23" s="2" t="s">
        <v>51</v>
      </c>
      <c r="B23" s="5">
        <v>117782</v>
      </c>
    </row>
    <row r="24" spans="1:2" x14ac:dyDescent="0.25">
      <c r="A24" s="2" t="s">
        <v>2</v>
      </c>
      <c r="B24" s="5">
        <v>231946</v>
      </c>
    </row>
    <row r="25" spans="1:2" x14ac:dyDescent="0.25">
      <c r="A25" s="2" t="s">
        <v>23</v>
      </c>
      <c r="B25" s="5">
        <v>474886</v>
      </c>
    </row>
    <row r="26" spans="1:2" x14ac:dyDescent="0.25">
      <c r="A26" s="2" t="s">
        <v>8</v>
      </c>
      <c r="B26" s="5">
        <v>206283</v>
      </c>
    </row>
    <row r="27" spans="1:2" x14ac:dyDescent="0.25">
      <c r="A27" s="2" t="s">
        <v>27</v>
      </c>
      <c r="B27" s="5">
        <v>155111</v>
      </c>
    </row>
    <row r="28" spans="1:2" x14ac:dyDescent="0.25">
      <c r="A28" s="3" t="s">
        <v>31</v>
      </c>
      <c r="B28" s="5">
        <v>474886</v>
      </c>
    </row>
    <row r="29" spans="1:2" x14ac:dyDescent="0.25">
      <c r="A29" s="2" t="s">
        <v>3</v>
      </c>
      <c r="B29" s="5">
        <v>231946</v>
      </c>
    </row>
    <row r="30" spans="1:2" x14ac:dyDescent="0.25">
      <c r="A30" s="2" t="s">
        <v>30</v>
      </c>
      <c r="B30" s="5">
        <v>319775</v>
      </c>
    </row>
  </sheetData>
  <mergeCells count="3">
    <mergeCell ref="A5:B5"/>
    <mergeCell ref="A6:B6"/>
    <mergeCell ref="A4:B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02"/>
  <sheetViews>
    <sheetView showGridLines="0" workbookViewId="0"/>
  </sheetViews>
  <sheetFormatPr defaultRowHeight="15" x14ac:dyDescent="0.25"/>
  <cols>
    <col min="1" max="1" width="7.140625" style="12" customWidth="1"/>
    <col min="2" max="2" width="37.7109375" style="12" bestFit="1" customWidth="1"/>
    <col min="3" max="3" width="10" style="12" bestFit="1" customWidth="1"/>
    <col min="4" max="16384" width="9.140625" style="12"/>
  </cols>
  <sheetData>
    <row r="1" spans="1:6" x14ac:dyDescent="0.25">
      <c r="A1" s="11" t="s">
        <v>47</v>
      </c>
      <c r="B1" s="8" t="s">
        <v>42</v>
      </c>
      <c r="C1" s="9"/>
    </row>
    <row r="2" spans="1:6" x14ac:dyDescent="0.25">
      <c r="A2" s="11" t="s">
        <v>41</v>
      </c>
      <c r="B2" s="8" t="s">
        <v>43</v>
      </c>
      <c r="C2" s="9"/>
    </row>
    <row r="3" spans="1:6" x14ac:dyDescent="0.25">
      <c r="A3" s="9" t="s">
        <v>44</v>
      </c>
      <c r="C3" s="13"/>
    </row>
    <row r="4" spans="1:6" x14ac:dyDescent="0.25">
      <c r="A4" s="13" t="s">
        <v>45</v>
      </c>
    </row>
    <row r="5" spans="1:6" x14ac:dyDescent="0.25">
      <c r="B5" s="9"/>
    </row>
    <row r="6" spans="1:6" ht="48.75" customHeight="1" x14ac:dyDescent="0.25">
      <c r="A6" s="27" t="s">
        <v>49</v>
      </c>
      <c r="B6" s="27"/>
      <c r="C6" s="27"/>
      <c r="D6" s="27"/>
      <c r="E6" s="27"/>
      <c r="F6" s="27"/>
    </row>
    <row r="7" spans="1:6" x14ac:dyDescent="0.25">
      <c r="B7" s="9"/>
    </row>
    <row r="8" spans="1:6" x14ac:dyDescent="0.25">
      <c r="B8" s="28" t="s">
        <v>10</v>
      </c>
      <c r="C8" s="28"/>
    </row>
    <row r="9" spans="1:6" x14ac:dyDescent="0.25">
      <c r="B9" s="28" t="s">
        <v>11</v>
      </c>
      <c r="C9" s="28"/>
    </row>
    <row r="10" spans="1:6" x14ac:dyDescent="0.25">
      <c r="B10" s="28" t="s">
        <v>50</v>
      </c>
      <c r="C10" s="28"/>
    </row>
    <row r="11" spans="1:6" ht="22.5" customHeight="1" x14ac:dyDescent="0.25">
      <c r="B11" s="29" t="s">
        <v>12</v>
      </c>
      <c r="C11" s="29"/>
    </row>
    <row r="12" spans="1:6" ht="22.5" customHeight="1" x14ac:dyDescent="0.25">
      <c r="B12" s="11" t="s">
        <v>0</v>
      </c>
    </row>
    <row r="13" spans="1:6" x14ac:dyDescent="0.25">
      <c r="B13" s="14" t="s">
        <v>2</v>
      </c>
      <c r="C13" s="15">
        <f>Given!B24</f>
        <v>231946</v>
      </c>
    </row>
    <row r="14" spans="1:6" x14ac:dyDescent="0.25">
      <c r="B14" s="16" t="s">
        <v>3</v>
      </c>
      <c r="C14" s="17">
        <f>C13</f>
        <v>231946</v>
      </c>
      <c r="D14" s="10" t="str">
        <f>IF(ISBLANK(C14),"O",IF(C14= 231946,"P","O"))</f>
        <v>P</v>
      </c>
    </row>
    <row r="15" spans="1:6" x14ac:dyDescent="0.25">
      <c r="B15" s="11" t="s">
        <v>1</v>
      </c>
      <c r="C15" s="18"/>
    </row>
    <row r="16" spans="1:6" x14ac:dyDescent="0.25">
      <c r="B16" s="14" t="s">
        <v>4</v>
      </c>
      <c r="C16" s="19">
        <f>Given!B17</f>
        <v>113679</v>
      </c>
    </row>
    <row r="17" spans="2:4" x14ac:dyDescent="0.25">
      <c r="B17" s="14" t="s">
        <v>5</v>
      </c>
      <c r="C17" s="19">
        <f>Given!B12</f>
        <v>71788</v>
      </c>
    </row>
    <row r="18" spans="2:4" x14ac:dyDescent="0.25">
      <c r="B18" s="14" t="s">
        <v>6</v>
      </c>
      <c r="C18" s="19">
        <f>Given!B19</f>
        <v>1736</v>
      </c>
    </row>
    <row r="19" spans="2:4" x14ac:dyDescent="0.25">
      <c r="B19" s="14" t="s">
        <v>7</v>
      </c>
      <c r="C19" s="17">
        <f>Given!B13</f>
        <v>19080</v>
      </c>
    </row>
    <row r="20" spans="2:4" x14ac:dyDescent="0.25">
      <c r="B20" s="16" t="s">
        <v>8</v>
      </c>
      <c r="C20" s="17">
        <f>SUM(C16:C19)</f>
        <v>206283</v>
      </c>
      <c r="D20" s="10" t="str">
        <f>IF(ISBLANK(C20),"O",IF(C20= 206283,"P","O"))</f>
        <v>P</v>
      </c>
    </row>
    <row r="21" spans="2:4" ht="15.75" thickBot="1" x14ac:dyDescent="0.3">
      <c r="B21" s="11" t="s">
        <v>9</v>
      </c>
      <c r="C21" s="20">
        <f>C14-C20</f>
        <v>25663</v>
      </c>
      <c r="D21" s="10" t="str">
        <f>IF(ISBLANK(C21),"O",IF(C21= 25663,"P","O"))</f>
        <v>P</v>
      </c>
    </row>
    <row r="22" spans="2:4" ht="15.75" thickTop="1" x14ac:dyDescent="0.25"/>
    <row r="24" spans="2:4" x14ac:dyDescent="0.25">
      <c r="B24" s="28" t="s">
        <v>10</v>
      </c>
      <c r="C24" s="28"/>
    </row>
    <row r="25" spans="2:4" x14ac:dyDescent="0.25">
      <c r="B25" s="28" t="s">
        <v>40</v>
      </c>
      <c r="C25" s="28"/>
    </row>
    <row r="26" spans="2:4" x14ac:dyDescent="0.25">
      <c r="B26" s="28" t="s">
        <v>50</v>
      </c>
      <c r="C26" s="28"/>
    </row>
    <row r="27" spans="2:4" ht="22.5" customHeight="1" x14ac:dyDescent="0.25">
      <c r="B27" s="29" t="s">
        <v>12</v>
      </c>
      <c r="C27" s="29"/>
    </row>
    <row r="28" spans="2:4" ht="22.5" customHeight="1" x14ac:dyDescent="0.25">
      <c r="B28" s="11" t="s">
        <v>51</v>
      </c>
      <c r="C28" s="21">
        <f>Given!B23</f>
        <v>117782</v>
      </c>
      <c r="D28" s="10" t="str">
        <f>IF(ISBLANK(C28),"O",IF(C28= 117782,"P","O"))</f>
        <v>P</v>
      </c>
    </row>
    <row r="29" spans="2:4" x14ac:dyDescent="0.25">
      <c r="B29" s="12" t="s">
        <v>13</v>
      </c>
      <c r="C29" s="19">
        <f>C21</f>
        <v>25663</v>
      </c>
      <c r="D29" s="10" t="str">
        <f>IF(ISBLANK(C29),"O",IF(C29= 25663,"P","O"))</f>
        <v>P</v>
      </c>
    </row>
    <row r="30" spans="2:4" x14ac:dyDescent="0.25">
      <c r="B30" s="12" t="s">
        <v>14</v>
      </c>
      <c r="C30" s="19">
        <v>0</v>
      </c>
      <c r="D30" s="10" t="str">
        <f>IF(ISBLANK(C30),"O",IF(C30= 0,"P","O"))</f>
        <v>P</v>
      </c>
    </row>
    <row r="31" spans="2:4" ht="15.75" thickBot="1" x14ac:dyDescent="0.3">
      <c r="B31" s="11" t="s">
        <v>52</v>
      </c>
      <c r="C31" s="20">
        <f>C28+C29-C30</f>
        <v>143445</v>
      </c>
      <c r="D31" s="10" t="str">
        <f>IF(ISBLANK(C31),"O",IF(C31= 143445,"P","O"))</f>
        <v>P</v>
      </c>
    </row>
    <row r="32" spans="2:4" ht="15.75" thickTop="1" x14ac:dyDescent="0.25"/>
    <row r="34" spans="2:4" x14ac:dyDescent="0.25">
      <c r="B34" s="28" t="s">
        <v>10</v>
      </c>
      <c r="C34" s="28"/>
    </row>
    <row r="35" spans="2:4" x14ac:dyDescent="0.25">
      <c r="B35" s="28" t="s">
        <v>32</v>
      </c>
      <c r="C35" s="28"/>
    </row>
    <row r="36" spans="2:4" x14ac:dyDescent="0.25">
      <c r="B36" s="28" t="s">
        <v>53</v>
      </c>
      <c r="C36" s="28"/>
    </row>
    <row r="37" spans="2:4" ht="22.5" customHeight="1" x14ac:dyDescent="0.25">
      <c r="B37" s="29" t="s">
        <v>12</v>
      </c>
      <c r="C37" s="29"/>
    </row>
    <row r="38" spans="2:4" ht="22.5" customHeight="1" x14ac:dyDescent="0.25">
      <c r="B38" s="11" t="s">
        <v>15</v>
      </c>
    </row>
    <row r="39" spans="2:4" x14ac:dyDescent="0.25">
      <c r="B39" s="14" t="s">
        <v>18</v>
      </c>
      <c r="C39" s="21">
        <f>Given!B9</f>
        <v>40152</v>
      </c>
    </row>
    <row r="40" spans="2:4" x14ac:dyDescent="0.25">
      <c r="B40" s="14" t="s">
        <v>20</v>
      </c>
      <c r="C40" s="19">
        <f>Given!B8</f>
        <v>151086</v>
      </c>
    </row>
    <row r="41" spans="2:4" x14ac:dyDescent="0.25">
      <c r="B41" s="14" t="s">
        <v>19</v>
      </c>
      <c r="C41" s="19">
        <f>Given!B14</f>
        <v>163612</v>
      </c>
    </row>
    <row r="42" spans="2:4" x14ac:dyDescent="0.25">
      <c r="B42" s="14" t="s">
        <v>21</v>
      </c>
      <c r="C42" s="19">
        <f>Given!B21</f>
        <v>70645</v>
      </c>
    </row>
    <row r="43" spans="2:4" x14ac:dyDescent="0.25">
      <c r="B43" s="14" t="s">
        <v>22</v>
      </c>
      <c r="C43" s="19">
        <f>Given!B18</f>
        <v>49391</v>
      </c>
    </row>
    <row r="44" spans="2:4" ht="15.75" thickBot="1" x14ac:dyDescent="0.3">
      <c r="B44" s="11" t="s">
        <v>23</v>
      </c>
      <c r="C44" s="20">
        <f>SUM(C39:C43)</f>
        <v>474886</v>
      </c>
      <c r="D44" s="10" t="str">
        <f>IF(ISBLANK(C44),"O",IF(C44= 474886,"P","O"))</f>
        <v>P</v>
      </c>
    </row>
    <row r="45" spans="2:4" ht="15.75" thickTop="1" x14ac:dyDescent="0.25">
      <c r="B45" s="11" t="s">
        <v>16</v>
      </c>
    </row>
    <row r="46" spans="2:4" x14ac:dyDescent="0.25">
      <c r="B46" s="14" t="s">
        <v>24</v>
      </c>
      <c r="C46" s="21">
        <f>Given!B7</f>
        <v>129724</v>
      </c>
    </row>
    <row r="47" spans="2:4" x14ac:dyDescent="0.25">
      <c r="B47" s="14" t="s">
        <v>25</v>
      </c>
      <c r="C47" s="19">
        <f>Given!B16</f>
        <v>14962</v>
      </c>
    </row>
    <row r="48" spans="2:4" x14ac:dyDescent="0.25">
      <c r="B48" s="14" t="s">
        <v>26</v>
      </c>
      <c r="C48" s="17">
        <f>Given!B20</f>
        <v>10425</v>
      </c>
    </row>
    <row r="49" spans="1:4" x14ac:dyDescent="0.25">
      <c r="B49" s="22" t="s">
        <v>27</v>
      </c>
      <c r="C49" s="23">
        <f>SUM(C46:C48)</f>
        <v>155111</v>
      </c>
      <c r="D49" s="10" t="str">
        <f>IF(ISBLANK(C49),"O",IF(C49= 155111,"P","O"))</f>
        <v>P</v>
      </c>
    </row>
    <row r="50" spans="1:4" x14ac:dyDescent="0.25">
      <c r="B50" s="11" t="s">
        <v>17</v>
      </c>
    </row>
    <row r="51" spans="1:4" x14ac:dyDescent="0.25">
      <c r="B51" s="14" t="s">
        <v>28</v>
      </c>
      <c r="C51" s="19">
        <f>Given!B10</f>
        <v>176330</v>
      </c>
    </row>
    <row r="52" spans="1:4" x14ac:dyDescent="0.25">
      <c r="B52" s="14" t="s">
        <v>29</v>
      </c>
      <c r="C52" s="17">
        <f>C31</f>
        <v>143445</v>
      </c>
    </row>
    <row r="53" spans="1:4" x14ac:dyDescent="0.25">
      <c r="B53" s="22" t="s">
        <v>30</v>
      </c>
      <c r="C53" s="19">
        <f>SUM(C51:C52)</f>
        <v>319775</v>
      </c>
      <c r="D53" s="10" t="str">
        <f>IF(ISBLANK(C53),"O",IF(C53= 319775,"P","O"))</f>
        <v>P</v>
      </c>
    </row>
    <row r="54" spans="1:4" ht="15.75" thickBot="1" x14ac:dyDescent="0.3">
      <c r="B54" s="11" t="s">
        <v>31</v>
      </c>
      <c r="C54" s="20">
        <f>C49+C53</f>
        <v>474886</v>
      </c>
      <c r="D54" s="10" t="str">
        <f>IF(ISBLANK(C54),"O",IF(C54= 474886,"P","O"))</f>
        <v>P</v>
      </c>
    </row>
    <row r="55" spans="1:4" ht="15.75" thickTop="1" x14ac:dyDescent="0.25"/>
    <row r="56" spans="1:4" x14ac:dyDescent="0.25">
      <c r="A56" s="12" t="s">
        <v>33</v>
      </c>
    </row>
    <row r="66" spans="1:6" x14ac:dyDescent="0.25">
      <c r="A66" s="12" t="s">
        <v>34</v>
      </c>
    </row>
    <row r="71" spans="1:6" ht="33" customHeight="1" x14ac:dyDescent="0.25">
      <c r="A71" s="27" t="s">
        <v>35</v>
      </c>
      <c r="B71" s="27"/>
      <c r="C71" s="27"/>
      <c r="D71" s="27"/>
      <c r="E71" s="27"/>
      <c r="F71" s="27"/>
    </row>
    <row r="78" spans="1:6" x14ac:dyDescent="0.25">
      <c r="A78" s="12" t="s">
        <v>36</v>
      </c>
    </row>
    <row r="82" spans="1:1" x14ac:dyDescent="0.25">
      <c r="A82" s="24"/>
    </row>
    <row r="83" spans="1:1" x14ac:dyDescent="0.25">
      <c r="A83" s="24"/>
    </row>
    <row r="84" spans="1:1" x14ac:dyDescent="0.25">
      <c r="A84" s="24"/>
    </row>
    <row r="85" spans="1:1" x14ac:dyDescent="0.25">
      <c r="A85" s="24"/>
    </row>
    <row r="86" spans="1:1" x14ac:dyDescent="0.25">
      <c r="A86" s="24"/>
    </row>
    <row r="87" spans="1:1" x14ac:dyDescent="0.25">
      <c r="A87" s="12" t="s">
        <v>39</v>
      </c>
    </row>
    <row r="88" spans="1:1" x14ac:dyDescent="0.25">
      <c r="A88" s="24" t="s">
        <v>24</v>
      </c>
    </row>
    <row r="89" spans="1:1" x14ac:dyDescent="0.25">
      <c r="A89" s="24" t="s">
        <v>20</v>
      </c>
    </row>
    <row r="90" spans="1:1" x14ac:dyDescent="0.25">
      <c r="A90" s="24" t="s">
        <v>18</v>
      </c>
    </row>
    <row r="91" spans="1:1" x14ac:dyDescent="0.25">
      <c r="A91" s="24" t="s">
        <v>28</v>
      </c>
    </row>
    <row r="92" spans="1:1" x14ac:dyDescent="0.25">
      <c r="A92" s="24" t="s">
        <v>5</v>
      </c>
    </row>
    <row r="93" spans="1:1" x14ac:dyDescent="0.25">
      <c r="A93" s="24" t="s">
        <v>7</v>
      </c>
    </row>
    <row r="94" spans="1:1" x14ac:dyDescent="0.25">
      <c r="A94" s="24" t="s">
        <v>19</v>
      </c>
    </row>
    <row r="95" spans="1:1" x14ac:dyDescent="0.25">
      <c r="A95" s="24" t="s">
        <v>25</v>
      </c>
    </row>
    <row r="96" spans="1:1" x14ac:dyDescent="0.25">
      <c r="A96" s="24" t="s">
        <v>4</v>
      </c>
    </row>
    <row r="97" spans="1:1" x14ac:dyDescent="0.25">
      <c r="A97" s="24" t="s">
        <v>22</v>
      </c>
    </row>
    <row r="98" spans="1:1" x14ac:dyDescent="0.25">
      <c r="A98" s="24" t="s">
        <v>6</v>
      </c>
    </row>
    <row r="99" spans="1:1" x14ac:dyDescent="0.25">
      <c r="A99" s="24" t="s">
        <v>26</v>
      </c>
    </row>
    <row r="100" spans="1:1" x14ac:dyDescent="0.25">
      <c r="A100" s="24" t="s">
        <v>21</v>
      </c>
    </row>
    <row r="101" spans="1:1" x14ac:dyDescent="0.25">
      <c r="A101" s="24" t="s">
        <v>29</v>
      </c>
    </row>
    <row r="102" spans="1:1" x14ac:dyDescent="0.25">
      <c r="A102" s="24" t="s">
        <v>2</v>
      </c>
    </row>
  </sheetData>
  <sortState ref="A88:A102">
    <sortCondition ref="A84"/>
    <sortCondition ref="A89"/>
    <sortCondition ref="A103"/>
    <sortCondition ref="A88"/>
  </sortState>
  <mergeCells count="14">
    <mergeCell ref="A71:F71"/>
    <mergeCell ref="A6:F6"/>
    <mergeCell ref="B8:C8"/>
    <mergeCell ref="B9:C9"/>
    <mergeCell ref="B10:C10"/>
    <mergeCell ref="B11:C11"/>
    <mergeCell ref="B24:C24"/>
    <mergeCell ref="B37:C37"/>
    <mergeCell ref="B25:C25"/>
    <mergeCell ref="B26:C26"/>
    <mergeCell ref="B27:C27"/>
    <mergeCell ref="B34:C34"/>
    <mergeCell ref="B35:C35"/>
    <mergeCell ref="B36:C36"/>
  </mergeCells>
  <dataValidations count="27">
    <dataValidation type="list" allowBlank="1" showInputMessage="1" showErrorMessage="1" sqref="B13 B51:B52 B46:B48 B39:B43 B16:B19">
      <formula1>$A$88:$A$102</formula1>
    </dataValidation>
    <dataValidation type="decimal" allowBlank="1" showInputMessage="1" showErrorMessage="1" error="The amount entered must be between -1 billion and +1 billion. You probably entered text or tried to divide by zero." sqref="C13">
      <formula1>-1000000000</formula1>
      <formula2>1000000000</formula2>
    </dataValidation>
    <dataValidation type="decimal" allowBlank="1" showInputMessage="1" showErrorMessage="1" error="The amount entered must be between -1 billion and +1 billion. You probably entered text or tried to divide by zero." sqref="C14">
      <formula1>-1000000000</formula1>
      <formula2>1000000000</formula2>
    </dataValidation>
    <dataValidation type="decimal" allowBlank="1" showInputMessage="1" showErrorMessage="1" error="The amount entered must be between -1 billion and +1 billion. You probably entered text or tried to divide by zero." sqref="C16">
      <formula1>-1000000000</formula1>
      <formula2>1000000000</formula2>
    </dataValidation>
    <dataValidation type="decimal" allowBlank="1" showInputMessage="1" showErrorMessage="1" error="The amount entered must be between -1 billion and +1 billion. You probably entered text or tried to divide by zero." sqref="C17">
      <formula1>-1000000000</formula1>
      <formula2>1000000000</formula2>
    </dataValidation>
    <dataValidation type="decimal" allowBlank="1" showInputMessage="1" showErrorMessage="1" error="The amount entered must be between -1 billion and +1 billion. You probably entered text or tried to divide by zero." sqref="C18">
      <formula1>-1000000000</formula1>
      <formula2>1000000000</formula2>
    </dataValidation>
    <dataValidation type="decimal" allowBlank="1" showInputMessage="1" showErrorMessage="1" error="The amount entered must be between -1 billion and +1 billion. You probably entered text or tried to divide by zero." sqref="C19">
      <formula1>-1000000000</formula1>
      <formula2>1000000000</formula2>
    </dataValidation>
    <dataValidation type="decimal" allowBlank="1" showInputMessage="1" showErrorMessage="1" error="The amount entered must be between -1 billion and +1 billion. You probably entered text or tried to divide by zero." sqref="C20">
      <formula1>-1000000000</formula1>
      <formula2>1000000000</formula2>
    </dataValidation>
    <dataValidation type="decimal" allowBlank="1" showInputMessage="1" showErrorMessage="1" error="The amount entered must be between -1 billion and +1 billion. You probably entered text or tried to divide by zero." sqref="C21">
      <formula1>-1000000000</formula1>
      <formula2>1000000000</formula2>
    </dataValidation>
    <dataValidation type="decimal" allowBlank="1" showInputMessage="1" showErrorMessage="1" error="The amount entered must be between -1 billion and +1 billion. You probably entered text or tried to divide by zero." sqref="C28">
      <formula1>-1000000000</formula1>
      <formula2>1000000000</formula2>
    </dataValidation>
    <dataValidation type="decimal" allowBlank="1" showInputMessage="1" showErrorMessage="1" error="The amount entered must be between -1 billion and +1 billion. You probably entered text or tried to divide by zero." sqref="C29">
      <formula1>-1000000000</formula1>
      <formula2>1000000000</formula2>
    </dataValidation>
    <dataValidation type="decimal" allowBlank="1" showInputMessage="1" showErrorMessage="1" error="The amount entered must be between -1 billion and +1 billion. You probably entered text or tried to divide by zero." sqref="C30">
      <formula1>-1000000000</formula1>
      <formula2>1000000000</formula2>
    </dataValidation>
    <dataValidation type="decimal" allowBlank="1" showInputMessage="1" showErrorMessage="1" error="The amount entered must be between -1 billion and +1 billion. You probably entered text or tried to divide by zero." sqref="C31">
      <formula1>-1000000000</formula1>
      <formula2>1000000000</formula2>
    </dataValidation>
    <dataValidation type="decimal" allowBlank="1" showInputMessage="1" showErrorMessage="1" error="The amount entered must be between -1 billion and +1 billion. You probably entered text or tried to divide by zero." sqref="C39">
      <formula1>-1000000000</formula1>
      <formula2>1000000000</formula2>
    </dataValidation>
    <dataValidation type="decimal" allowBlank="1" showInputMessage="1" showErrorMessage="1" error="The amount entered must be between -1 billion and +1 billion. You probably entered text or tried to divide by zero." sqref="C40">
      <formula1>-1000000000</formula1>
      <formula2>1000000000</formula2>
    </dataValidation>
    <dataValidation type="decimal" allowBlank="1" showInputMessage="1" showErrorMessage="1" error="The amount entered must be between -1 billion and +1 billion. You probably entered text or tried to divide by zero." sqref="C41">
      <formula1>-1000000000</formula1>
      <formula2>1000000000</formula2>
    </dataValidation>
    <dataValidation type="decimal" allowBlank="1" showInputMessage="1" showErrorMessage="1" error="The amount entered must be between -1 billion and +1 billion. You probably entered text or tried to divide by zero." sqref="C42">
      <formula1>-1000000000</formula1>
      <formula2>1000000000</formula2>
    </dataValidation>
    <dataValidation type="decimal" allowBlank="1" showInputMessage="1" showErrorMessage="1" error="The amount entered must be between -1 billion and +1 billion. You probably entered text or tried to divide by zero." sqref="C43">
      <formula1>-1000000000</formula1>
      <formula2>1000000000</formula2>
    </dataValidation>
    <dataValidation type="decimal" allowBlank="1" showInputMessage="1" showErrorMessage="1" error="The amount entered must be between -1 billion and +1 billion. You probably entered text or tried to divide by zero." sqref="C44">
      <formula1>-1000000000</formula1>
      <formula2>1000000000</formula2>
    </dataValidation>
    <dataValidation type="decimal" allowBlank="1" showInputMessage="1" showErrorMessage="1" error="The amount entered must be between -1 billion and +1 billion. You probably entered text or tried to divide by zero." sqref="C46">
      <formula1>-1000000000</formula1>
      <formula2>1000000000</formula2>
    </dataValidation>
    <dataValidation type="decimal" allowBlank="1" showInputMessage="1" showErrorMessage="1" error="The amount entered must be between -1 billion and +1 billion. You probably entered text or tried to divide by zero." sqref="C47">
      <formula1>-1000000000</formula1>
      <formula2>1000000000</formula2>
    </dataValidation>
    <dataValidation type="decimal" allowBlank="1" showInputMessage="1" showErrorMessage="1" error="The amount entered must be between -1 billion and +1 billion. You probably entered text or tried to divide by zero." sqref="C48">
      <formula1>-1000000000</formula1>
      <formula2>1000000000</formula2>
    </dataValidation>
    <dataValidation type="decimal" allowBlank="1" showInputMessage="1" showErrorMessage="1" error="The amount entered must be between -1 billion and +1 billion. You probably entered text or tried to divide by zero." sqref="C49">
      <formula1>-1000000000</formula1>
      <formula2>1000000000</formula2>
    </dataValidation>
    <dataValidation type="decimal" allowBlank="1" showInputMessage="1" showErrorMessage="1" error="The amount entered must be between -1 billion and +1 billion. You probably entered text or tried to divide by zero." sqref="C51">
      <formula1>-1000000000</formula1>
      <formula2>1000000000</formula2>
    </dataValidation>
    <dataValidation type="decimal" allowBlank="1" showInputMessage="1" showErrorMessage="1" error="The amount entered must be between -1 billion and +1 billion. You probably entered text or tried to divide by zero." sqref="C52">
      <formula1>-1000000000</formula1>
      <formula2>1000000000</formula2>
    </dataValidation>
    <dataValidation type="decimal" allowBlank="1" showInputMessage="1" showErrorMessage="1" error="The amount entered must be between -1 billion and +1 billion. You probably entered text or tried to divide by zero." sqref="C53">
      <formula1>-1000000000</formula1>
      <formula2>1000000000</formula2>
    </dataValidation>
    <dataValidation type="decimal" allowBlank="1" showInputMessage="1" showErrorMessage="1" error="The amount entered must be between -1 billion and +1 billion. You probably entered text or tried to divide by zero." sqref="C54">
      <formula1>-1000000000</formula1>
      <formula2>1000000000</formula2>
    </dataValidation>
  </dataValidations>
  <pageMargins left="0.7" right="0.7" top="0.75" bottom="0.75" header="0.3" footer="0.3"/>
  <pageSetup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Given</vt:lpstr>
      <vt:lpstr>Required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Ian Feltmate</cp:lastModifiedBy>
  <cp:lastPrinted>2011-09-29T02:58:09Z</cp:lastPrinted>
  <dcterms:created xsi:type="dcterms:W3CDTF">2011-09-27T03:21:20Z</dcterms:created>
  <dcterms:modified xsi:type="dcterms:W3CDTF">2018-04-27T23:57:29Z</dcterms:modified>
</cp:coreProperties>
</file>